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8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<sst xmlns="http://schemas.openxmlformats.org/spreadsheetml/2006/main" count="193" uniqueCount="92">
  <si>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</si>
  <si>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</si>
  <si>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</si>
  <si>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</si>
  <si>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</si>
  <si>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</si>
  <si>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</si>
  <si>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</si>
  <si>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</si>
  <si>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</si>
  <si>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</si>
  <si>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</si>
  <si>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</si>
  <si>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</si>
  <si>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Котлостроительная</t>
  </si>
  <si>
    <t>01.10.2012 г.</t>
  </si>
  <si>
    <t xml:space="preserve">Ремонт жилья </t>
  </si>
  <si>
    <t>Установка УУТЭ</t>
  </si>
  <si>
    <t>Капремонт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</si>
  <si>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</si>
  <si>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</si>
  <si>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</si>
  <si>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</si>
  <si>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</si>
  <si>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</si>
  <si>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</si>
  <si>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</si>
  <si>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</si>
  <si>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</si>
  <si>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</si>
  <si>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</si>
  <si>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</si>
  <si>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</si>
  <si>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</si>
  <si>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</si>
  <si>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</si>
  <si>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</si>
  <si>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</si>
  <si>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</si>
  <si>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</si>
  <si>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Антенна</t>
  </si>
  <si>
    <t>ИТОГО ПО ДОМУ</t>
  </si>
  <si>
    <t>Май 2015 г.</t>
  </si>
  <si>
    <t>Вид работ</t>
  </si>
  <si>
    <t>Место проведения работ</t>
  </si>
  <si>
    <t>Сумма</t>
  </si>
  <si>
    <t>Смена трубопровода ф 110,50 мм</t>
  </si>
  <si>
    <t>Котлостроительная 13</t>
  </si>
  <si>
    <t>кв. 67,68,70,71,73,74,76,77,79,80, подвал</t>
  </si>
  <si>
    <t>ИТОГО</t>
  </si>
  <si>
    <t>Август 2015 г.</t>
  </si>
  <si>
    <t>Ремонт дверей</t>
  </si>
  <si>
    <t>выход на кровлю: подъезды № 1,4</t>
  </si>
  <si>
    <t>Ремонт кровли</t>
  </si>
  <si>
    <t>кв. 17,83,84</t>
  </si>
  <si>
    <t>Декабрь 2015 г.</t>
  </si>
  <si>
    <t>Установка окон ПВХ</t>
  </si>
  <si>
    <t>Подъезд № 1</t>
  </si>
  <si>
    <t>Установка стекол в подъездах</t>
  </si>
  <si>
    <t>Ремонт оконных откосов</t>
  </si>
  <si>
    <t>Изоляция трубопровода ЦО</t>
  </si>
  <si>
    <t>подвал</t>
  </si>
  <si>
    <t>ВСЕГО</t>
  </si>
  <si>
    <t>Январь 2015 г.</t>
  </si>
  <si>
    <t>Проверка на прогрев отопительных приборов</t>
  </si>
  <si>
    <t>Обходы и осмотры системы ЦО</t>
  </si>
  <si>
    <t>Февраль 2015 г.</t>
  </si>
  <si>
    <t>Устранение непрогрева системы ЦО, обходы и осмотры подвала</t>
  </si>
  <si>
    <t>кв. 2,4,8,11,19,44,45,68,67,69</t>
  </si>
  <si>
    <t>Апрель 2015 г.</t>
  </si>
  <si>
    <t>Закрытие отопительного периода: слив воды из системы</t>
  </si>
  <si>
    <t>Дератизация подвального помещения</t>
  </si>
  <si>
    <t>Очистка подвального помещения от мусора</t>
  </si>
  <si>
    <t>Июнь 2015 г.</t>
  </si>
  <si>
    <t>Прочистка вентканалов</t>
  </si>
  <si>
    <t>кв. 2</t>
  </si>
  <si>
    <t>Июль 2015 г.</t>
  </si>
  <si>
    <t>Дезинсекция подвального помещения</t>
  </si>
  <si>
    <t>Установка информационных табличек</t>
  </si>
  <si>
    <t>Слив воды из системы ЦО</t>
  </si>
  <si>
    <t>Установка замков</t>
  </si>
  <si>
    <t>Подъезд № 2 (подвал, электрощитовая), подъезд № 3 (подвал, УУТЭ)</t>
  </si>
  <si>
    <t>Сентябрь 2015 г.</t>
  </si>
  <si>
    <t>Подготовка к запуску системы ЦО: промывка системы</t>
  </si>
  <si>
    <t>Ноябрь 2015 г.</t>
  </si>
  <si>
    <t>Т/о УУТЭ ЦО</t>
  </si>
  <si>
    <t>Закраска надписей на фасаде</t>
  </si>
  <si>
    <t>Ликвидация воздушных пробок в стояках</t>
  </si>
  <si>
    <t>кв. 67,71,74,77,80,83,7,79,23,27,31,71</t>
  </si>
  <si>
    <t>Т/о общедомовых приборов учета электроэнергии</t>
  </si>
  <si>
    <t>Наименование работ</t>
  </si>
  <si>
    <t>Стоимость,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</si>
</sst>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11" fillId="6" borderId="1" xfId="0" applyFont="1" applyFill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1" fillId="6" borderId="0" xfId="0" applyFont="1" applyFill="1" applyAlignment="1">
      <alignment horizontal="center"/>
    </xf>
    <xf numFmtId="164" fontId="1" fillId="6" borderId="0" xfId="0" applyFont="1" applyFill="1" applyAlignment="1">
      <alignment horizontal="center"/>
    </xf>
    <xf numFmtId="164" fontId="11" fillId="0" borderId="0" xfId="0" applyFont="1" applyFill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justify"/>
    </xf>
    <xf numFmtId="164" fontId="12" fillId="0" borderId="1" xfId="0" applyFont="1" applyBorder="1" applyAlignment="1">
      <alignment horizontal="center" wrapText="1"/>
    </xf>
    <xf numFmtId="164" fontId="3" fillId="7" borderId="1" xfId="0" applyFont="1" applyFill="1" applyBorder="1" applyAlignment="1">
      <alignment horizontal="center"/>
    </xf>
    <xf numFmtId="164" fontId="12" fillId="8" borderId="1" xfId="0" applyFont="1" applyFill="1" applyBorder="1" applyAlignment="1">
      <alignment horizontal="center"/>
    </xf>
    <xf numFmtId="164" fontId="12" fillId="8" borderId="1" xfId="0" applyFont="1" applyFill="1" applyBorder="1" applyAlignment="1">
      <alignment horizontal="center" wrapText="1"/>
    </xf>
    <xf numFmtId="164" fontId="12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948">
          <cell r="E948">
            <v>11947.05</v>
          </cell>
          <cell r="F948">
            <v>56316.03</v>
          </cell>
          <cell r="G948">
            <v>184748.52000000002</v>
          </cell>
          <cell r="H948">
            <v>184516.00999999998</v>
          </cell>
          <cell r="I948">
            <v>170913.89</v>
          </cell>
          <cell r="J948">
            <v>69918.14999999997</v>
          </cell>
          <cell r="K948">
            <v>12179.560000000027</v>
          </cell>
        </row>
        <row r="949">
          <cell r="E949">
            <v>-701.08</v>
          </cell>
          <cell r="F949">
            <v>701.08</v>
          </cell>
          <cell r="G949">
            <v>266069.88</v>
          </cell>
          <cell r="H949">
            <v>266069.88</v>
          </cell>
          <cell r="I949">
            <v>266069.88</v>
          </cell>
          <cell r="J949">
            <v>701.0800000000163</v>
          </cell>
          <cell r="K949">
            <v>-701.0800000000163</v>
          </cell>
        </row>
        <row r="950">
          <cell r="E950">
            <v>762.92</v>
          </cell>
          <cell r="F950">
            <v>43052.49</v>
          </cell>
          <cell r="G950">
            <v>0</v>
          </cell>
          <cell r="H950">
            <v>272.02</v>
          </cell>
          <cell r="I950">
            <v>0</v>
          </cell>
          <cell r="J950">
            <v>43324.509999999995</v>
          </cell>
          <cell r="K950">
            <v>490.9</v>
          </cell>
        </row>
        <row r="951"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5">
          <cell r="E955">
            <v>-3038.06</v>
          </cell>
          <cell r="F955">
            <v>76151.63</v>
          </cell>
          <cell r="G955">
            <v>73021.74999999999</v>
          </cell>
          <cell r="H955">
            <v>64947.729999999996</v>
          </cell>
          <cell r="I955">
            <v>33071.469999999994</v>
          </cell>
          <cell r="J955">
            <v>108027.88999999998</v>
          </cell>
          <cell r="K955">
            <v>5035.959999999992</v>
          </cell>
        </row>
        <row r="956">
          <cell r="E956">
            <v>-3069.45</v>
          </cell>
          <cell r="F956">
            <v>3069.45</v>
          </cell>
          <cell r="G956">
            <v>65824.64</v>
          </cell>
          <cell r="H956">
            <v>58546.66999999999</v>
          </cell>
          <cell r="I956">
            <v>65824.64</v>
          </cell>
          <cell r="J956">
            <v>-4208.520000000011</v>
          </cell>
          <cell r="K956">
            <v>4208.520000000011</v>
          </cell>
        </row>
        <row r="957">
          <cell r="E957">
            <v>-571.73</v>
          </cell>
          <cell r="F957">
            <v>-69142.13</v>
          </cell>
          <cell r="G957">
            <v>24574.469999999994</v>
          </cell>
          <cell r="H957">
            <v>21857.41</v>
          </cell>
          <cell r="I957">
            <v>930</v>
          </cell>
          <cell r="J957">
            <v>-48214.72</v>
          </cell>
          <cell r="K957">
            <v>2145.3299999999945</v>
          </cell>
        </row>
        <row r="958"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3097.91</v>
          </cell>
          <cell r="J958">
            <v>-3097.91</v>
          </cell>
          <cell r="K958">
            <v>0</v>
          </cell>
        </row>
        <row r="959">
          <cell r="E959">
            <v>-208.76</v>
          </cell>
          <cell r="F959">
            <v>6194.48</v>
          </cell>
          <cell r="G959">
            <v>4476.040000000001</v>
          </cell>
          <cell r="H959">
            <v>3981.1699999999996</v>
          </cell>
          <cell r="I959">
            <v>6501.9</v>
          </cell>
          <cell r="J959">
            <v>3673.75</v>
          </cell>
          <cell r="K959">
            <v>286.11000000000104</v>
          </cell>
        </row>
        <row r="960">
          <cell r="E960">
            <v>-6.1</v>
          </cell>
          <cell r="F960">
            <v>301.55</v>
          </cell>
          <cell r="G960">
            <v>131.64</v>
          </cell>
          <cell r="H960">
            <v>117.07000000000002</v>
          </cell>
          <cell r="I960">
            <v>0</v>
          </cell>
          <cell r="J960">
            <v>418.62</v>
          </cell>
          <cell r="K960">
            <v>8.46999999999997</v>
          </cell>
        </row>
        <row r="961">
          <cell r="E961">
            <v>-1493.89</v>
          </cell>
          <cell r="F961">
            <v>1493.89</v>
          </cell>
          <cell r="G961">
            <v>32034.550000000003</v>
          </cell>
          <cell r="H961">
            <v>28492.690000000006</v>
          </cell>
          <cell r="I961">
            <v>32034.550000000003</v>
          </cell>
          <cell r="J961">
            <v>-2047.9699999999975</v>
          </cell>
          <cell r="K961">
            <v>2047.9699999999975</v>
          </cell>
        </row>
        <row r="962">
          <cell r="E962">
            <v>-716.22</v>
          </cell>
          <cell r="F962">
            <v>-23883.81</v>
          </cell>
          <cell r="G962">
            <v>15359.060000000001</v>
          </cell>
          <cell r="H962">
            <v>13660.89</v>
          </cell>
          <cell r="I962">
            <v>32242.118740000005</v>
          </cell>
          <cell r="J962">
            <v>-42465.03874</v>
          </cell>
          <cell r="K962">
            <v>981.9500000000025</v>
          </cell>
        </row>
        <row r="963">
          <cell r="E963">
            <v>-186.21</v>
          </cell>
          <cell r="F963">
            <v>-13786.06</v>
          </cell>
          <cell r="G963">
            <v>3993.369999999999</v>
          </cell>
          <cell r="H963">
            <v>3551.82</v>
          </cell>
          <cell r="I963">
            <v>0</v>
          </cell>
          <cell r="J963">
            <v>-10234.24</v>
          </cell>
          <cell r="K963">
            <v>255.33999999999878</v>
          </cell>
        </row>
        <row r="965">
          <cell r="E965">
            <v>3747.48</v>
          </cell>
          <cell r="F965">
            <v>-3910.39</v>
          </cell>
          <cell r="G965">
            <v>5485.37</v>
          </cell>
          <cell r="H965">
            <v>9301.650000000001</v>
          </cell>
          <cell r="I965">
            <v>5485.37</v>
          </cell>
          <cell r="J965">
            <v>-94.10999999999785</v>
          </cell>
          <cell r="K965">
            <v>-68.80000000000109</v>
          </cell>
        </row>
        <row r="966"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E968">
            <v>885.69</v>
          </cell>
          <cell r="F968">
            <v>0</v>
          </cell>
          <cell r="G968">
            <v>13164.9</v>
          </cell>
          <cell r="H968">
            <v>13148.320000000002</v>
          </cell>
          <cell r="I968">
            <v>13148.320000000002</v>
          </cell>
          <cell r="J968">
            <v>0</v>
          </cell>
          <cell r="K968">
            <v>902.2699999999986</v>
          </cell>
        </row>
        <row r="969">
          <cell r="E969">
            <v>5108.22</v>
          </cell>
          <cell r="F969">
            <v>-5108.22</v>
          </cell>
          <cell r="G969">
            <v>78989.64</v>
          </cell>
          <cell r="H969">
            <v>78844.09999999999</v>
          </cell>
          <cell r="I969">
            <v>78989.64</v>
          </cell>
          <cell r="J969">
            <v>-5253.760000000009</v>
          </cell>
          <cell r="K969">
            <v>5253.760000000009</v>
          </cell>
        </row>
        <row r="970">
          <cell r="E970">
            <v>7094.3</v>
          </cell>
          <cell r="F970">
            <v>-7094.3</v>
          </cell>
          <cell r="G970">
            <v>109707.86</v>
          </cell>
          <cell r="H970">
            <v>109569.71</v>
          </cell>
          <cell r="I970">
            <v>109707.86</v>
          </cell>
          <cell r="J970">
            <v>-7232.449999999997</v>
          </cell>
          <cell r="K970">
            <v>7232.449999999997</v>
          </cell>
        </row>
        <row r="971">
          <cell r="E971">
            <v>6328.57</v>
          </cell>
          <cell r="F971">
            <v>-6328.57</v>
          </cell>
          <cell r="G971">
            <v>85574.66000000002</v>
          </cell>
          <cell r="H971">
            <v>85749.24</v>
          </cell>
          <cell r="I971">
            <v>85574.66000000002</v>
          </cell>
          <cell r="J971">
            <v>-6153.990000000005</v>
          </cell>
          <cell r="K971">
            <v>6153.990000000005</v>
          </cell>
        </row>
        <row r="972">
          <cell r="E972">
            <v>286.45</v>
          </cell>
          <cell r="F972">
            <v>-286.45</v>
          </cell>
          <cell r="G972">
            <v>5643.66</v>
          </cell>
          <cell r="H972">
            <v>5671.230000000001</v>
          </cell>
          <cell r="I972">
            <v>5643.66</v>
          </cell>
          <cell r="J972">
            <v>-258.8799999999983</v>
          </cell>
          <cell r="K972">
            <v>258.8799999999983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B1">
      <selection activeCell="I17" sqref="I17"/>
    </sheetView>
  </sheetViews>
  <sheetFormatPr defaultColWidth="12.57421875" defaultRowHeight="12.75"/>
  <cols>
    <col min="1" max="1" width="8.421875" style="0" customWidth="1"/>
    <col min="2" max="2" width="28.28125" style="0" customWidth="1"/>
    <col min="3" max="3" width="11.57421875" style="0" customWidth="1"/>
    <col min="4" max="4" width="37.140625" style="0" customWidth="1"/>
    <col min="5" max="5" width="18.28125" style="0" customWidth="1"/>
    <col min="6" max="6" width="14.8515625" style="0" customWidth="1"/>
    <col min="7" max="7" width="19.57421875" style="0" customWidth="1"/>
    <col min="8" max="8" width="14.28125" style="0" customWidth="1"/>
    <col min="9" max="9" width="20.57421875" style="0" customWidth="1"/>
    <col min="10" max="10" width="16.00390625" style="0" customWidth="1"/>
    <col min="11" max="11" width="21.00390625" style="0" customWidth="1"/>
    <col min="12" max="12" width="19.71093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30.7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30</v>
      </c>
      <c r="B5" s="10" t="s">
        <v>14</v>
      </c>
      <c r="C5" s="10">
        <v>13</v>
      </c>
      <c r="D5" s="9"/>
      <c r="E5" s="9"/>
      <c r="F5" s="9"/>
      <c r="G5" s="9"/>
      <c r="H5" s="9"/>
      <c r="I5" s="9"/>
      <c r="J5" s="9"/>
      <c r="K5" s="9"/>
      <c r="L5" s="11" t="s">
        <v>15</v>
      </c>
    </row>
    <row r="6" spans="1:12" ht="12.75">
      <c r="A6" s="12">
        <v>2</v>
      </c>
      <c r="B6" s="13"/>
      <c r="C6" s="13"/>
      <c r="D6" s="13" t="s">
        <v>16</v>
      </c>
      <c r="E6" s="14">
        <f>'[1]Лицевые счета домов свод'!E948</f>
        <v>11947.05</v>
      </c>
      <c r="F6" s="14">
        <f>'[1]Лицевые счета домов свод'!F948</f>
        <v>56316.03</v>
      </c>
      <c r="G6" s="14">
        <f>'[1]Лицевые счета домов свод'!G948</f>
        <v>184748.52000000002</v>
      </c>
      <c r="H6" s="14">
        <f>'[1]Лицевые счета домов свод'!H948</f>
        <v>184516.00999999998</v>
      </c>
      <c r="I6" s="14">
        <f>'[1]Лицевые счета домов свод'!I948</f>
        <v>170913.89</v>
      </c>
      <c r="J6" s="14">
        <f>'[1]Лицевые счета домов свод'!J948</f>
        <v>69918.14999999997</v>
      </c>
      <c r="K6" s="14">
        <f>'[1]Лицевые счета домов свод'!K948</f>
        <v>12179.560000000027</v>
      </c>
      <c r="L6" s="15"/>
    </row>
    <row r="7" spans="1:12" ht="12.75">
      <c r="A7" s="13"/>
      <c r="B7" s="13"/>
      <c r="C7" s="13"/>
      <c r="D7" s="13" t="s">
        <v>17</v>
      </c>
      <c r="E7" s="14">
        <f>'[1]Лицевые счета домов свод'!E949</f>
        <v>-701.08</v>
      </c>
      <c r="F7" s="14">
        <f>'[1]Лицевые счета домов свод'!F949</f>
        <v>701.08</v>
      </c>
      <c r="G7" s="14">
        <f>'[1]Лицевые счета домов свод'!G949</f>
        <v>266069.88</v>
      </c>
      <c r="H7" s="14">
        <f>'[1]Лицевые счета домов свод'!H949</f>
        <v>266069.88</v>
      </c>
      <c r="I7" s="14">
        <f>'[1]Лицевые счета домов свод'!I949</f>
        <v>266069.88</v>
      </c>
      <c r="J7" s="14">
        <f>'[1]Лицевые счета домов свод'!J949</f>
        <v>701.0800000000163</v>
      </c>
      <c r="K7" s="14">
        <f>'[1]Лицевые счета домов свод'!K949</f>
        <v>-701.0800000000163</v>
      </c>
      <c r="L7" s="15"/>
    </row>
    <row r="8" spans="1:12" ht="12.75">
      <c r="A8" s="13"/>
      <c r="B8" s="13"/>
      <c r="C8" s="13"/>
      <c r="D8" s="13" t="s">
        <v>18</v>
      </c>
      <c r="E8" s="14">
        <f>'[1]Лицевые счета домов свод'!E950</f>
        <v>762.92</v>
      </c>
      <c r="F8" s="14">
        <f>'[1]Лицевые счета домов свод'!F950</f>
        <v>43052.49</v>
      </c>
      <c r="G8" s="14">
        <f>'[1]Лицевые счета домов свод'!G950</f>
        <v>0</v>
      </c>
      <c r="H8" s="14">
        <f>'[1]Лицевые счета домов свод'!H950</f>
        <v>272.02</v>
      </c>
      <c r="I8" s="14">
        <f>'[1]Лицевые счета домов свод'!I950</f>
        <v>0</v>
      </c>
      <c r="J8" s="14">
        <f>'[1]Лицевые счета домов свод'!J950</f>
        <v>43324.509999999995</v>
      </c>
      <c r="K8" s="14">
        <f>'[1]Лицевые счета домов свод'!K950</f>
        <v>490.9</v>
      </c>
      <c r="L8" s="15"/>
    </row>
    <row r="9" spans="1:12" ht="12.75">
      <c r="A9" s="13"/>
      <c r="B9" s="13"/>
      <c r="C9" s="13"/>
      <c r="D9" s="13" t="s">
        <v>19</v>
      </c>
      <c r="E9" s="14">
        <f>'[1]Лицевые счета домов свод'!E951</f>
        <v>0</v>
      </c>
      <c r="F9" s="14">
        <f>'[1]Лицевые счета домов свод'!F951</f>
        <v>0</v>
      </c>
      <c r="G9" s="14">
        <f>'[1]Лицевые счета домов свод'!G951</f>
        <v>0</v>
      </c>
      <c r="H9" s="14">
        <f>'[1]Лицевые счета домов свод'!H951</f>
        <v>0</v>
      </c>
      <c r="I9" s="14">
        <f>'[1]Лицевые счета домов свод'!I951</f>
        <v>0</v>
      </c>
      <c r="J9" s="14">
        <f>'[1]Лицевые счета домов свод'!J951</f>
        <v>0</v>
      </c>
      <c r="K9" s="14">
        <f>'[1]Лицевые счета домов свод'!K951</f>
        <v>0</v>
      </c>
      <c r="L9" s="15"/>
    </row>
    <row r="10" spans="1:12" ht="12.75">
      <c r="A10" s="13"/>
      <c r="B10" s="13"/>
      <c r="C10" s="13"/>
      <c r="D10" s="13" t="s">
        <v>20</v>
      </c>
      <c r="E10" s="14">
        <f>'[1]Лицевые счета домов свод'!E952</f>
        <v>0</v>
      </c>
      <c r="F10" s="14">
        <f>'[1]Лицевые счета домов свод'!F952</f>
        <v>0</v>
      </c>
      <c r="G10" s="14">
        <f>'[1]Лицевые счета домов свод'!G952</f>
        <v>0</v>
      </c>
      <c r="H10" s="14">
        <f>'[1]Лицевые счета домов свод'!H952</f>
        <v>0</v>
      </c>
      <c r="I10" s="14">
        <f>'[1]Лицевые счета домов свод'!I952</f>
        <v>0</v>
      </c>
      <c r="J10" s="14">
        <f>'[1]Лицевые счета домов свод'!J952</f>
        <v>0</v>
      </c>
      <c r="K10" s="14">
        <f>'[1]Лицевые счета домов свод'!K952</f>
        <v>0</v>
      </c>
      <c r="L10" s="15"/>
    </row>
    <row r="11" spans="1:12" ht="12.75">
      <c r="A11" s="13"/>
      <c r="B11" s="13"/>
      <c r="C11" s="13"/>
      <c r="D11" s="13" t="s">
        <v>21</v>
      </c>
      <c r="E11" s="14">
        <f>'[1]Лицевые счета домов свод'!E953</f>
        <v>0</v>
      </c>
      <c r="F11" s="14">
        <f>'[1]Лицевые счета домов свод'!F953</f>
        <v>0</v>
      </c>
      <c r="G11" s="14">
        <f>'[1]Лицевые счета домов свод'!G953</f>
        <v>0</v>
      </c>
      <c r="H11" s="14">
        <f>'[1]Лицевые счета домов свод'!H953</f>
        <v>0</v>
      </c>
      <c r="I11" s="14">
        <f>'[1]Лицевые счета домов свод'!I953</f>
        <v>0</v>
      </c>
      <c r="J11" s="14">
        <f>'[1]Лицевые счета домов свод'!J953</f>
        <v>0</v>
      </c>
      <c r="K11" s="14">
        <f>'[1]Лицевые счета домов свод'!K953</f>
        <v>0</v>
      </c>
      <c r="L11" s="15"/>
    </row>
    <row r="12" spans="1:12" ht="12.75">
      <c r="A12" s="13"/>
      <c r="B12" s="13"/>
      <c r="C12" s="13"/>
      <c r="D12" s="5" t="s">
        <v>22</v>
      </c>
      <c r="E12" s="5">
        <f>SUM(E5:E11)</f>
        <v>12008.89</v>
      </c>
      <c r="F12" s="5">
        <f>SUM(F5:F11)</f>
        <v>100069.6</v>
      </c>
      <c r="G12" s="5">
        <f>SUM(G5:G11)</f>
        <v>450818.4</v>
      </c>
      <c r="H12" s="5">
        <f>SUM(H5:H11)</f>
        <v>450857.91000000003</v>
      </c>
      <c r="I12" s="5">
        <f>SUM(I5:I11)</f>
        <v>436983.77</v>
      </c>
      <c r="J12" s="5">
        <f>SUM(J5:J11)</f>
        <v>113943.73999999998</v>
      </c>
      <c r="K12" s="5">
        <f>SUM(K5:K11)</f>
        <v>11969.38000000001</v>
      </c>
      <c r="L12" s="16"/>
    </row>
    <row r="13" spans="1:12" ht="23.25" customHeight="1">
      <c r="A13" s="13"/>
      <c r="B13" s="13"/>
      <c r="C13" s="13"/>
      <c r="D13" s="17" t="s">
        <v>23</v>
      </c>
      <c r="E13" s="14">
        <f>'[1]Лицевые счета домов свод'!E955</f>
        <v>-3038.06</v>
      </c>
      <c r="F13" s="14">
        <f>'[1]Лицевые счета домов свод'!F955</f>
        <v>76151.63</v>
      </c>
      <c r="G13" s="14">
        <f>'[1]Лицевые счета домов свод'!G955</f>
        <v>73021.74999999999</v>
      </c>
      <c r="H13" s="14">
        <f>'[1]Лицевые счета домов свод'!H955</f>
        <v>64947.729999999996</v>
      </c>
      <c r="I13" s="14">
        <f>'[1]Лицевые счета домов свод'!I955</f>
        <v>33071.469999999994</v>
      </c>
      <c r="J13" s="14">
        <f>'[1]Лицевые счета домов свод'!J955</f>
        <v>108027.88999999998</v>
      </c>
      <c r="K13" s="14">
        <f>'[1]Лицевые счета домов свод'!K955</f>
        <v>5035.959999999992</v>
      </c>
      <c r="L13" s="15"/>
    </row>
    <row r="14" spans="1:12" ht="26.25" customHeight="1">
      <c r="A14" s="13"/>
      <c r="B14" s="13"/>
      <c r="C14" s="13"/>
      <c r="D14" s="17" t="s">
        <v>24</v>
      </c>
      <c r="E14" s="14">
        <f>'[1]Лицевые счета домов свод'!E956</f>
        <v>-3069.45</v>
      </c>
      <c r="F14" s="14">
        <f>'[1]Лицевые счета домов свод'!F956</f>
        <v>3069.45</v>
      </c>
      <c r="G14" s="14">
        <f>'[1]Лицевые счета домов свод'!G956</f>
        <v>65824.64</v>
      </c>
      <c r="H14" s="14">
        <f>'[1]Лицевые счета домов свод'!H956</f>
        <v>58546.66999999999</v>
      </c>
      <c r="I14" s="14">
        <f>'[1]Лицевые счета домов свод'!I956</f>
        <v>65824.64</v>
      </c>
      <c r="J14" s="14">
        <f>'[1]Лицевые счета домов свод'!J956</f>
        <v>-4208.520000000011</v>
      </c>
      <c r="K14" s="14">
        <f>'[1]Лицевые счета домов свод'!K956</f>
        <v>4208.520000000011</v>
      </c>
      <c r="L14" s="15"/>
    </row>
    <row r="15" spans="1:12" ht="35.25" customHeight="1">
      <c r="A15" s="13"/>
      <c r="B15" s="13"/>
      <c r="C15" s="13"/>
      <c r="D15" s="17" t="s">
        <v>25</v>
      </c>
      <c r="E15" s="14">
        <f>'[1]Лицевые счета домов свод'!E957</f>
        <v>-571.73</v>
      </c>
      <c r="F15" s="14">
        <f>'[1]Лицевые счета домов свод'!F957</f>
        <v>-69142.13</v>
      </c>
      <c r="G15" s="14">
        <f>'[1]Лицевые счета домов свод'!G957</f>
        <v>24574.469999999994</v>
      </c>
      <c r="H15" s="14">
        <f>'[1]Лицевые счета домов свод'!H957</f>
        <v>21857.41</v>
      </c>
      <c r="I15" s="14">
        <f>'[1]Лицевые счета домов свод'!I957</f>
        <v>930</v>
      </c>
      <c r="J15" s="14">
        <f>'[1]Лицевые счета домов свод'!J957</f>
        <v>-48214.72</v>
      </c>
      <c r="K15" s="14">
        <f>'[1]Лицевые счета домов свод'!K957</f>
        <v>2145.3299999999945</v>
      </c>
      <c r="L15" s="15"/>
    </row>
    <row r="16" spans="1:12" ht="35.25" customHeight="1">
      <c r="A16" s="13"/>
      <c r="B16" s="13"/>
      <c r="C16" s="13"/>
      <c r="D16" s="17" t="s">
        <v>26</v>
      </c>
      <c r="E16" s="14">
        <f>'[1]Лицевые счета домов свод'!E958</f>
        <v>0</v>
      </c>
      <c r="F16" s="14">
        <f>'[1]Лицевые счета домов свод'!F958</f>
        <v>0</v>
      </c>
      <c r="G16" s="14">
        <f>'[1]Лицевые счета домов свод'!G958</f>
        <v>0</v>
      </c>
      <c r="H16" s="14">
        <f>'[1]Лицевые счета домов свод'!H958</f>
        <v>0</v>
      </c>
      <c r="I16" s="14">
        <f>'[1]Лицевые счета домов свод'!I958</f>
        <v>3097.91</v>
      </c>
      <c r="J16" s="14">
        <f>'[1]Лицевые счета домов свод'!J958</f>
        <v>-3097.91</v>
      </c>
      <c r="K16" s="14">
        <f>'[1]Лицевые счета домов свод'!K958</f>
        <v>0</v>
      </c>
      <c r="L16" s="15"/>
    </row>
    <row r="17" spans="1:12" ht="12.75">
      <c r="A17" s="13"/>
      <c r="B17" s="13"/>
      <c r="C17" s="13"/>
      <c r="D17" s="13" t="s">
        <v>27</v>
      </c>
      <c r="E17" s="14">
        <f>'[1]Лицевые счета домов свод'!E959</f>
        <v>-208.76</v>
      </c>
      <c r="F17" s="14">
        <f>'[1]Лицевые счета домов свод'!F959</f>
        <v>6194.48</v>
      </c>
      <c r="G17" s="14">
        <f>'[1]Лицевые счета домов свод'!G959</f>
        <v>4476.040000000001</v>
      </c>
      <c r="H17" s="14">
        <f>'[1]Лицевые счета домов свод'!H959</f>
        <v>3981.1699999999996</v>
      </c>
      <c r="I17" s="14">
        <f>'[1]Лицевые счета домов свод'!I959</f>
        <v>6501.9</v>
      </c>
      <c r="J17" s="14">
        <f>'[1]Лицевые счета домов свод'!J959</f>
        <v>3673.75</v>
      </c>
      <c r="K17" s="14">
        <f>'[1]Лицевые счета домов свод'!K959</f>
        <v>286.11000000000104</v>
      </c>
      <c r="L17" s="15"/>
    </row>
    <row r="18" spans="1:12" ht="20.25" customHeight="1">
      <c r="A18" s="13"/>
      <c r="B18" s="13"/>
      <c r="C18" s="13"/>
      <c r="D18" s="17" t="s">
        <v>28</v>
      </c>
      <c r="E18" s="14">
        <f>'[1]Лицевые счета домов свод'!E960</f>
        <v>-6.1</v>
      </c>
      <c r="F18" s="14">
        <f>'[1]Лицевые счета домов свод'!F960</f>
        <v>301.55</v>
      </c>
      <c r="G18" s="14">
        <f>'[1]Лицевые счета домов свод'!G960</f>
        <v>131.64</v>
      </c>
      <c r="H18" s="14">
        <f>'[1]Лицевые счета домов свод'!H960</f>
        <v>117.07000000000002</v>
      </c>
      <c r="I18" s="14">
        <f>'[1]Лицевые счета домов свод'!I960</f>
        <v>0</v>
      </c>
      <c r="J18" s="14">
        <f>'[1]Лицевые счета домов свод'!J960</f>
        <v>418.62</v>
      </c>
      <c r="K18" s="14">
        <f>'[1]Лицевые счета домов свод'!K960</f>
        <v>8.46999999999997</v>
      </c>
      <c r="L18" s="15"/>
    </row>
    <row r="19" spans="1:12" ht="41.25" customHeight="1">
      <c r="A19" s="13"/>
      <c r="B19" s="13"/>
      <c r="C19" s="13"/>
      <c r="D19" s="17" t="s">
        <v>29</v>
      </c>
      <c r="E19" s="14">
        <f>'[1]Лицевые счета домов свод'!E961</f>
        <v>-1493.89</v>
      </c>
      <c r="F19" s="14">
        <f>'[1]Лицевые счета домов свод'!F961</f>
        <v>1493.89</v>
      </c>
      <c r="G19" s="14">
        <f>'[1]Лицевые счета домов свод'!G961</f>
        <v>32034.550000000003</v>
      </c>
      <c r="H19" s="14">
        <f>'[1]Лицевые счета домов свод'!H961</f>
        <v>28492.690000000006</v>
      </c>
      <c r="I19" s="14">
        <f>'[1]Лицевые счета домов свод'!I961</f>
        <v>32034.550000000003</v>
      </c>
      <c r="J19" s="14">
        <f>'[1]Лицевые счета домов свод'!J961</f>
        <v>-2047.9699999999975</v>
      </c>
      <c r="K19" s="14">
        <f>'[1]Лицевые счета домов свод'!K961</f>
        <v>2047.9699999999975</v>
      </c>
      <c r="L19" s="15"/>
    </row>
    <row r="20" spans="1:12" ht="28.5" customHeight="1">
      <c r="A20" s="13"/>
      <c r="B20" s="13"/>
      <c r="C20" s="13"/>
      <c r="D20" s="17" t="s">
        <v>30</v>
      </c>
      <c r="E20" s="14">
        <f>'[1]Лицевые счета домов свод'!E962</f>
        <v>-716.22</v>
      </c>
      <c r="F20" s="14">
        <f>'[1]Лицевые счета домов свод'!F962</f>
        <v>-23883.81</v>
      </c>
      <c r="G20" s="14">
        <f>'[1]Лицевые счета домов свод'!G962</f>
        <v>15359.060000000001</v>
      </c>
      <c r="H20" s="14">
        <f>'[1]Лицевые счета домов свод'!H962</f>
        <v>13660.89</v>
      </c>
      <c r="I20" s="14">
        <f>'[1]Лицевые счета домов свод'!I962</f>
        <v>32242.118740000005</v>
      </c>
      <c r="J20" s="14">
        <f>'[1]Лицевые счета домов свод'!J962</f>
        <v>-42465.03874</v>
      </c>
      <c r="K20" s="14">
        <f>'[1]Лицевые счета домов свод'!K962</f>
        <v>981.9500000000025</v>
      </c>
      <c r="L20" s="15"/>
    </row>
    <row r="21" spans="1:12" ht="29.25" customHeight="1">
      <c r="A21" s="13"/>
      <c r="B21" s="13"/>
      <c r="C21" s="13"/>
      <c r="D21" s="17" t="s">
        <v>31</v>
      </c>
      <c r="E21" s="14">
        <f>'[1]Лицевые счета домов свод'!E963</f>
        <v>-186.21</v>
      </c>
      <c r="F21" s="14">
        <f>'[1]Лицевые счета домов свод'!F963</f>
        <v>-13786.06</v>
      </c>
      <c r="G21" s="14">
        <f>'[1]Лицевые счета домов свод'!G963</f>
        <v>3993.369999999999</v>
      </c>
      <c r="H21" s="14">
        <f>'[1]Лицевые счета домов свод'!H963</f>
        <v>3551.82</v>
      </c>
      <c r="I21" s="14">
        <f>'[1]Лицевые счета домов свод'!I963</f>
        <v>0</v>
      </c>
      <c r="J21" s="14">
        <f>'[1]Лицевые счета домов свод'!J963</f>
        <v>-10234.24</v>
      </c>
      <c r="K21" s="14">
        <f>'[1]Лицевые счета домов свод'!K963</f>
        <v>255.33999999999878</v>
      </c>
      <c r="L21" s="15"/>
    </row>
    <row r="22" spans="1:12" ht="12.75">
      <c r="A22" s="13"/>
      <c r="B22" s="13"/>
      <c r="C22" s="13"/>
      <c r="D22" s="5" t="s">
        <v>32</v>
      </c>
      <c r="E22" s="5">
        <f>SUM(E13:E21)</f>
        <v>-9290.42</v>
      </c>
      <c r="F22" s="5">
        <f>SUM(F13:F21)</f>
        <v>-19601</v>
      </c>
      <c r="G22" s="5">
        <f>SUM(G13:G21)</f>
        <v>219415.51999999996</v>
      </c>
      <c r="H22" s="5">
        <f>SUM(H13:H21)</f>
        <v>195155.45</v>
      </c>
      <c r="I22" s="18">
        <f>SUM(I13:I21)</f>
        <v>173702.58874</v>
      </c>
      <c r="J22" s="18">
        <f>SUM(J13:J21)</f>
        <v>1851.861259999976</v>
      </c>
      <c r="K22" s="5">
        <f>SUM(K13:K21)</f>
        <v>14969.649999999998</v>
      </c>
      <c r="L22" s="16"/>
    </row>
    <row r="23" spans="1:12" ht="12.75">
      <c r="A23" s="13"/>
      <c r="B23" s="13"/>
      <c r="C23" s="13"/>
      <c r="D23" s="13" t="s">
        <v>33</v>
      </c>
      <c r="E23" s="14">
        <f>'[1]Лицевые счета домов свод'!E965</f>
        <v>3747.48</v>
      </c>
      <c r="F23" s="14">
        <f>'[1]Лицевые счета домов свод'!F965</f>
        <v>-3910.39</v>
      </c>
      <c r="G23" s="14">
        <f>'[1]Лицевые счета домов свод'!G965</f>
        <v>5485.37</v>
      </c>
      <c r="H23" s="14">
        <f>'[1]Лицевые счета домов свод'!H965</f>
        <v>9301.650000000001</v>
      </c>
      <c r="I23" s="14">
        <f>'[1]Лицевые счета домов свод'!I965</f>
        <v>5485.37</v>
      </c>
      <c r="J23" s="14">
        <f>'[1]Лицевые счета домов свод'!J965</f>
        <v>-94.10999999999785</v>
      </c>
      <c r="K23" s="14">
        <f>'[1]Лицевые счета домов свод'!K965</f>
        <v>-68.80000000000109</v>
      </c>
      <c r="L23" s="15"/>
    </row>
    <row r="24" spans="1:12" ht="12.75">
      <c r="A24" s="13"/>
      <c r="B24" s="13"/>
      <c r="C24" s="13"/>
      <c r="D24" s="13" t="s">
        <v>34</v>
      </c>
      <c r="E24" s="14">
        <f>'[1]Лицевые счета домов свод'!E966</f>
        <v>0</v>
      </c>
      <c r="F24" s="14">
        <f>'[1]Лицевые счета домов свод'!F966</f>
        <v>0</v>
      </c>
      <c r="G24" s="14">
        <f>'[1]Лицевые счета домов свод'!G966</f>
        <v>0</v>
      </c>
      <c r="H24" s="14">
        <f>'[1]Лицевые счета домов свод'!H966</f>
        <v>0</v>
      </c>
      <c r="I24" s="14">
        <f>'[1]Лицевые счета домов свод'!I966</f>
        <v>0</v>
      </c>
      <c r="J24" s="14">
        <f>'[1]Лицевые счета домов свод'!J966</f>
        <v>0</v>
      </c>
      <c r="K24" s="14">
        <f>'[1]Лицевые счета домов свод'!K966</f>
        <v>0</v>
      </c>
      <c r="L24" s="15"/>
    </row>
    <row r="25" spans="1:12" ht="12.75">
      <c r="A25" s="13"/>
      <c r="B25" s="13"/>
      <c r="C25" s="13"/>
      <c r="D25" s="13" t="s">
        <v>35</v>
      </c>
      <c r="E25" s="14">
        <f>'[1]Лицевые счета домов свод'!E967</f>
        <v>0</v>
      </c>
      <c r="F25" s="14">
        <f>'[1]Лицевые счета домов свод'!F967</f>
        <v>0</v>
      </c>
      <c r="G25" s="14">
        <f>'[1]Лицевые счета домов свод'!G967</f>
        <v>0</v>
      </c>
      <c r="H25" s="14">
        <f>'[1]Лицевые счета домов свод'!H967</f>
        <v>0</v>
      </c>
      <c r="I25" s="14">
        <f>'[1]Лицевые счета домов свод'!I967</f>
        <v>0</v>
      </c>
      <c r="J25" s="14">
        <f>'[1]Лицевые счета домов свод'!J967</f>
        <v>0</v>
      </c>
      <c r="K25" s="14">
        <f>'[1]Лицевые счета домов свод'!K967</f>
        <v>0</v>
      </c>
      <c r="L25" s="15"/>
    </row>
    <row r="26" spans="1:12" ht="12.75">
      <c r="A26" s="13"/>
      <c r="B26" s="13"/>
      <c r="C26" s="13"/>
      <c r="D26" s="13" t="s">
        <v>36</v>
      </c>
      <c r="E26" s="14">
        <f>'[1]Лицевые счета домов свод'!E968</f>
        <v>885.69</v>
      </c>
      <c r="F26" s="14">
        <f>'[1]Лицевые счета домов свод'!F968</f>
        <v>0</v>
      </c>
      <c r="G26" s="14">
        <f>'[1]Лицевые счета домов свод'!G968</f>
        <v>13164.9</v>
      </c>
      <c r="H26" s="14">
        <f>'[1]Лицевые счета домов свод'!H968</f>
        <v>13148.320000000002</v>
      </c>
      <c r="I26" s="14">
        <f>'[1]Лицевые счета домов свод'!I968</f>
        <v>13148.320000000002</v>
      </c>
      <c r="J26" s="14">
        <f>'[1]Лицевые счета домов свод'!J968</f>
        <v>0</v>
      </c>
      <c r="K26" s="14">
        <f>'[1]Лицевые счета домов свод'!K968</f>
        <v>902.2699999999986</v>
      </c>
      <c r="L26" s="15"/>
    </row>
    <row r="27" spans="1:12" ht="12.75">
      <c r="A27" s="13"/>
      <c r="B27" s="13"/>
      <c r="C27" s="13"/>
      <c r="D27" s="13" t="s">
        <v>37</v>
      </c>
      <c r="E27" s="14">
        <f>'[1]Лицевые счета домов свод'!E969</f>
        <v>5108.22</v>
      </c>
      <c r="F27" s="14">
        <f>'[1]Лицевые счета домов свод'!F969</f>
        <v>-5108.22</v>
      </c>
      <c r="G27" s="14">
        <f>'[1]Лицевые счета домов свод'!G969</f>
        <v>78989.64</v>
      </c>
      <c r="H27" s="14">
        <f>'[1]Лицевые счета домов свод'!H969</f>
        <v>78844.09999999999</v>
      </c>
      <c r="I27" s="14">
        <f>'[1]Лицевые счета домов свод'!I969</f>
        <v>78989.64</v>
      </c>
      <c r="J27" s="14">
        <f>'[1]Лицевые счета домов свод'!J969</f>
        <v>-5253.760000000009</v>
      </c>
      <c r="K27" s="14">
        <f>'[1]Лицевые счета домов свод'!K969</f>
        <v>5253.760000000009</v>
      </c>
      <c r="L27" s="15"/>
    </row>
    <row r="28" spans="1:12" ht="12.75">
      <c r="A28" s="13"/>
      <c r="B28" s="13"/>
      <c r="C28" s="13"/>
      <c r="D28" s="13" t="s">
        <v>38</v>
      </c>
      <c r="E28" s="14">
        <f>'[1]Лицевые счета домов свод'!E970</f>
        <v>7094.3</v>
      </c>
      <c r="F28" s="14">
        <f>'[1]Лицевые счета домов свод'!F970</f>
        <v>-7094.3</v>
      </c>
      <c r="G28" s="14">
        <f>'[1]Лицевые счета домов свод'!G970</f>
        <v>109707.86</v>
      </c>
      <c r="H28" s="14">
        <f>'[1]Лицевые счета домов свод'!H970</f>
        <v>109569.71</v>
      </c>
      <c r="I28" s="14">
        <f>'[1]Лицевые счета домов свод'!I970</f>
        <v>109707.86</v>
      </c>
      <c r="J28" s="14">
        <f>'[1]Лицевые счета домов свод'!J970</f>
        <v>-7232.449999999997</v>
      </c>
      <c r="K28" s="14">
        <f>'[1]Лицевые счета домов свод'!K970</f>
        <v>7232.449999999997</v>
      </c>
      <c r="L28" s="15"/>
    </row>
    <row r="29" spans="1:12" ht="12.75">
      <c r="A29" s="13"/>
      <c r="B29" s="13"/>
      <c r="C29" s="13"/>
      <c r="D29" s="13" t="s">
        <v>39</v>
      </c>
      <c r="E29" s="14">
        <f>'[1]Лицевые счета домов свод'!E971</f>
        <v>6328.57</v>
      </c>
      <c r="F29" s="14">
        <f>'[1]Лицевые счета домов свод'!F971</f>
        <v>-6328.57</v>
      </c>
      <c r="G29" s="14">
        <f>'[1]Лицевые счета домов свод'!G971</f>
        <v>85574.66000000002</v>
      </c>
      <c r="H29" s="14">
        <f>'[1]Лицевые счета домов свод'!H971</f>
        <v>85749.24</v>
      </c>
      <c r="I29" s="14">
        <f>'[1]Лицевые счета домов свод'!I971</f>
        <v>85574.66000000002</v>
      </c>
      <c r="J29" s="14">
        <f>'[1]Лицевые счета домов свод'!J971</f>
        <v>-6153.990000000005</v>
      </c>
      <c r="K29" s="14">
        <f>'[1]Лицевые счета домов свод'!K971</f>
        <v>6153.990000000005</v>
      </c>
      <c r="L29" s="15"/>
    </row>
    <row r="30" spans="1:12" ht="12.75">
      <c r="A30" s="13"/>
      <c r="B30" s="13"/>
      <c r="C30" s="13"/>
      <c r="D30" s="13" t="s">
        <v>40</v>
      </c>
      <c r="E30" s="14">
        <f>'[1]Лицевые счета домов свод'!E972</f>
        <v>286.45</v>
      </c>
      <c r="F30" s="14">
        <f>'[1]Лицевые счета домов свод'!F972</f>
        <v>-286.45</v>
      </c>
      <c r="G30" s="14">
        <f>'[1]Лицевые счета домов свод'!G972</f>
        <v>5643.66</v>
      </c>
      <c r="H30" s="14">
        <f>'[1]Лицевые счета домов свод'!H972</f>
        <v>5671.230000000001</v>
      </c>
      <c r="I30" s="14">
        <f>'[1]Лицевые счета домов свод'!I972</f>
        <v>5643.66</v>
      </c>
      <c r="J30" s="14">
        <f>'[1]Лицевые счета домов свод'!J972</f>
        <v>-258.8799999999983</v>
      </c>
      <c r="K30" s="14">
        <f>'[1]Лицевые счета домов свод'!K972</f>
        <v>258.8799999999983</v>
      </c>
      <c r="L30" s="15"/>
    </row>
    <row r="31" spans="1:12" ht="12.75">
      <c r="A31" s="9"/>
      <c r="B31" s="19" t="s">
        <v>41</v>
      </c>
      <c r="C31" s="19"/>
      <c r="D31" s="19"/>
      <c r="E31" s="19">
        <f>SUM(E23:E30)+E12+E22</f>
        <v>26169.18</v>
      </c>
      <c r="F31" s="19">
        <f>SUM(F23:F30)+F12+F22</f>
        <v>57740.67000000001</v>
      </c>
      <c r="G31" s="19">
        <f>SUM(G23:G30)+G12+G22</f>
        <v>968800.01</v>
      </c>
      <c r="H31" s="19">
        <f>SUM(H23:H30)+H12+H22</f>
        <v>948297.6100000001</v>
      </c>
      <c r="I31" s="20">
        <f>SUM(I23:I30)+I12+I22</f>
        <v>909235.8687400001</v>
      </c>
      <c r="J31" s="20">
        <f>SUM(J23:J30)+J12+J22</f>
        <v>96802.41125999995</v>
      </c>
      <c r="K31" s="20">
        <f>SUM(K23:K30)+K12+K22</f>
        <v>46671.580000000016</v>
      </c>
      <c r="L31" s="21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80" zoomScaleNormal="80" workbookViewId="0" topLeftCell="A1">
      <selection activeCell="E19" sqref="E19"/>
    </sheetView>
  </sheetViews>
  <sheetFormatPr defaultColWidth="12.57421875" defaultRowHeight="12.75"/>
  <cols>
    <col min="1" max="1" width="9.28125" style="0" customWidth="1"/>
    <col min="2" max="2" width="34.421875" style="0" customWidth="1"/>
    <col min="3" max="3" width="29.57421875" style="0" customWidth="1"/>
    <col min="4" max="4" width="34.8515625" style="0" customWidth="1"/>
    <col min="5" max="5" width="15.00390625" style="0" customWidth="1"/>
    <col min="6" max="16384" width="11.57421875" style="0" customWidth="1"/>
  </cols>
  <sheetData>
    <row r="1" spans="1:5" ht="12.75">
      <c r="A1" s="22" t="s">
        <v>42</v>
      </c>
      <c r="B1" s="22"/>
      <c r="C1" s="22"/>
      <c r="D1" s="22"/>
      <c r="E1" s="22"/>
    </row>
    <row r="2" spans="1:5" ht="12.75">
      <c r="A2" s="23" t="s">
        <v>1</v>
      </c>
      <c r="B2" s="24" t="s">
        <v>43</v>
      </c>
      <c r="C2" s="24" t="s">
        <v>2</v>
      </c>
      <c r="D2" s="24" t="s">
        <v>44</v>
      </c>
      <c r="E2" s="24" t="s">
        <v>45</v>
      </c>
    </row>
    <row r="3" spans="1:5" ht="12.75">
      <c r="A3" s="25">
        <v>1</v>
      </c>
      <c r="B3" s="26" t="s">
        <v>46</v>
      </c>
      <c r="C3" s="26" t="s">
        <v>47</v>
      </c>
      <c r="D3" s="26" t="s">
        <v>48</v>
      </c>
      <c r="E3" s="26">
        <v>26501.71</v>
      </c>
    </row>
    <row r="4" spans="1:5" ht="12.75">
      <c r="A4" s="25">
        <v>2</v>
      </c>
      <c r="B4" s="26"/>
      <c r="C4" s="26"/>
      <c r="D4" s="26"/>
      <c r="E4" s="26"/>
    </row>
    <row r="5" spans="1:5" ht="12.75">
      <c r="A5" s="27"/>
      <c r="B5" s="27" t="s">
        <v>49</v>
      </c>
      <c r="C5" s="27"/>
      <c r="D5" s="27"/>
      <c r="E5" s="27">
        <f>E3+E4</f>
        <v>26501.71</v>
      </c>
    </row>
    <row r="6" spans="1:5" ht="12.75">
      <c r="A6" s="22" t="s">
        <v>50</v>
      </c>
      <c r="B6" s="22"/>
      <c r="C6" s="22"/>
      <c r="D6" s="22"/>
      <c r="E6" s="22"/>
    </row>
    <row r="7" spans="1:5" ht="12.75">
      <c r="A7" s="23" t="s">
        <v>1</v>
      </c>
      <c r="B7" s="24" t="s">
        <v>43</v>
      </c>
      <c r="C7" s="24" t="s">
        <v>2</v>
      </c>
      <c r="D7" s="24" t="s">
        <v>44</v>
      </c>
      <c r="E7" s="24" t="s">
        <v>45</v>
      </c>
    </row>
    <row r="8" spans="1:5" ht="12.75">
      <c r="A8" s="28">
        <v>1</v>
      </c>
      <c r="B8" s="26" t="s">
        <v>51</v>
      </c>
      <c r="C8" s="26" t="s">
        <v>47</v>
      </c>
      <c r="D8" s="26" t="s">
        <v>52</v>
      </c>
      <c r="E8" s="26">
        <v>4781.09</v>
      </c>
    </row>
    <row r="9" spans="1:5" ht="12.75">
      <c r="A9" s="28">
        <v>2</v>
      </c>
      <c r="B9" s="26" t="s">
        <v>53</v>
      </c>
      <c r="C9" s="26" t="s">
        <v>47</v>
      </c>
      <c r="D9" s="26" t="s">
        <v>54</v>
      </c>
      <c r="E9" s="26">
        <v>29823.14</v>
      </c>
    </row>
    <row r="10" spans="1:5" ht="12.75">
      <c r="A10" s="28">
        <v>3</v>
      </c>
      <c r="B10" s="28"/>
      <c r="C10" s="28"/>
      <c r="D10" s="28"/>
      <c r="E10" s="28"/>
    </row>
    <row r="11" spans="1:5" ht="12.75">
      <c r="A11" s="27"/>
      <c r="B11" s="27" t="s">
        <v>49</v>
      </c>
      <c r="C11" s="27"/>
      <c r="D11" s="27"/>
      <c r="E11" s="27">
        <f>E9+E8+E10</f>
        <v>34604.229999999996</v>
      </c>
    </row>
    <row r="12" spans="1:5" ht="12.75">
      <c r="A12" s="22" t="s">
        <v>55</v>
      </c>
      <c r="B12" s="22"/>
      <c r="C12" s="22"/>
      <c r="D12" s="22"/>
      <c r="E12" s="22"/>
    </row>
    <row r="13" spans="1:5" ht="12.75">
      <c r="A13" s="23" t="s">
        <v>1</v>
      </c>
      <c r="B13" s="24" t="s">
        <v>43</v>
      </c>
      <c r="C13" s="24" t="s">
        <v>2</v>
      </c>
      <c r="D13" s="24" t="s">
        <v>44</v>
      </c>
      <c r="E13" s="24" t="s">
        <v>45</v>
      </c>
    </row>
    <row r="14" spans="1:5" ht="12.75">
      <c r="A14" s="28">
        <v>1</v>
      </c>
      <c r="B14" s="26" t="s">
        <v>56</v>
      </c>
      <c r="C14" s="26" t="s">
        <v>47</v>
      </c>
      <c r="D14" s="26" t="s">
        <v>57</v>
      </c>
      <c r="E14" s="26">
        <v>65487.29</v>
      </c>
    </row>
    <row r="15" spans="1:5" ht="29.25" customHeight="1">
      <c r="A15" s="28">
        <v>2</v>
      </c>
      <c r="B15" s="26" t="s">
        <v>58</v>
      </c>
      <c r="C15" s="26" t="s">
        <v>47</v>
      </c>
      <c r="D15" s="26"/>
      <c r="E15" s="26">
        <v>7948.7</v>
      </c>
    </row>
    <row r="16" spans="1:5" ht="29.25" customHeight="1">
      <c r="A16" s="28">
        <v>3</v>
      </c>
      <c r="B16" s="26" t="s">
        <v>59</v>
      </c>
      <c r="C16" s="26" t="s">
        <v>47</v>
      </c>
      <c r="D16" s="26" t="s">
        <v>57</v>
      </c>
      <c r="E16" s="26">
        <v>11816.56</v>
      </c>
    </row>
    <row r="17" spans="1:5" ht="29.25" customHeight="1">
      <c r="A17" s="28">
        <v>4</v>
      </c>
      <c r="B17" s="26" t="s">
        <v>60</v>
      </c>
      <c r="C17" s="26" t="s">
        <v>47</v>
      </c>
      <c r="D17" s="26" t="s">
        <v>61</v>
      </c>
      <c r="E17" s="26">
        <v>24555.4</v>
      </c>
    </row>
    <row r="18" spans="1:5" ht="12.75">
      <c r="A18" s="27"/>
      <c r="B18" s="27" t="s">
        <v>49</v>
      </c>
      <c r="C18" s="27"/>
      <c r="D18" s="27"/>
      <c r="E18" s="27">
        <f>E14+E15+E16+E17</f>
        <v>109807.95000000001</v>
      </c>
    </row>
    <row r="19" spans="1:5" ht="12.75">
      <c r="A19" s="29"/>
      <c r="B19" s="29" t="s">
        <v>62</v>
      </c>
      <c r="C19" s="29"/>
      <c r="D19" s="29"/>
      <c r="E19" s="30">
        <f>E5+E11+E18</f>
        <v>170913.89</v>
      </c>
    </row>
    <row r="20" spans="1:5" ht="12.75">
      <c r="A20" s="31"/>
      <c r="B20" s="31"/>
      <c r="C20" s="31"/>
      <c r="D20" s="31"/>
      <c r="E20" s="31"/>
    </row>
    <row r="21" spans="1:5" ht="12.75">
      <c r="A21" s="31"/>
      <c r="B21" s="31"/>
      <c r="C21" s="31"/>
      <c r="D21" s="31"/>
      <c r="E21" s="31"/>
    </row>
  </sheetData>
  <sheetProtection selectLockedCells="1" selectUnlockedCells="1"/>
  <mergeCells count="3">
    <mergeCell ref="A1:E1"/>
    <mergeCell ref="A6:E6"/>
    <mergeCell ref="A12:E1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="80" zoomScaleNormal="80" workbookViewId="0" topLeftCell="A40">
      <selection activeCell="E55" sqref="E55"/>
    </sheetView>
  </sheetViews>
  <sheetFormatPr defaultColWidth="12.57421875" defaultRowHeight="12.75"/>
  <cols>
    <col min="1" max="1" width="9.28125" style="0" customWidth="1"/>
    <col min="2" max="2" width="34.421875" style="0" customWidth="1"/>
    <col min="3" max="3" width="29.57421875" style="0" customWidth="1"/>
    <col min="4" max="4" width="34.8515625" style="0" customWidth="1"/>
    <col min="5" max="5" width="15.00390625" style="0" customWidth="1"/>
    <col min="6" max="16384" width="11.57421875" style="0" customWidth="1"/>
  </cols>
  <sheetData>
    <row r="1" spans="1:5" ht="12.75">
      <c r="A1" s="22" t="s">
        <v>63</v>
      </c>
      <c r="B1" s="22"/>
      <c r="C1" s="22"/>
      <c r="D1" s="22"/>
      <c r="E1" s="22"/>
    </row>
    <row r="2" spans="1:5" ht="12.75">
      <c r="A2" s="23" t="s">
        <v>1</v>
      </c>
      <c r="B2" s="24" t="s">
        <v>43</v>
      </c>
      <c r="C2" s="24" t="s">
        <v>2</v>
      </c>
      <c r="D2" s="24" t="s">
        <v>44</v>
      </c>
      <c r="E2" s="24" t="s">
        <v>45</v>
      </c>
    </row>
    <row r="3" spans="1:5" ht="44.25" customHeight="1">
      <c r="A3" s="25">
        <v>1</v>
      </c>
      <c r="B3" s="26" t="s">
        <v>64</v>
      </c>
      <c r="C3" s="32" t="s">
        <v>47</v>
      </c>
      <c r="D3" s="26"/>
      <c r="E3" s="32">
        <v>97.84</v>
      </c>
    </row>
    <row r="4" spans="1:5" ht="12.75">
      <c r="A4" s="25">
        <v>2</v>
      </c>
      <c r="B4" s="26" t="s">
        <v>65</v>
      </c>
      <c r="C4" s="32" t="s">
        <v>47</v>
      </c>
      <c r="D4" s="32" t="s">
        <v>61</v>
      </c>
      <c r="E4" s="32">
        <v>2701.1</v>
      </c>
    </row>
    <row r="5" spans="1:5" ht="12.75">
      <c r="A5" s="27"/>
      <c r="B5" s="27" t="s">
        <v>49</v>
      </c>
      <c r="C5" s="27"/>
      <c r="D5" s="27"/>
      <c r="E5" s="27">
        <f>E3+E4</f>
        <v>2798.94</v>
      </c>
    </row>
    <row r="6" spans="1:5" ht="12.75">
      <c r="A6" s="15"/>
      <c r="B6" s="15"/>
      <c r="C6" s="15"/>
      <c r="D6" s="15"/>
      <c r="E6" s="15"/>
    </row>
    <row r="7" spans="1:5" ht="12.75">
      <c r="A7" s="22" t="s">
        <v>66</v>
      </c>
      <c r="B7" s="22"/>
      <c r="C7" s="22"/>
      <c r="D7" s="22"/>
      <c r="E7" s="22"/>
    </row>
    <row r="8" spans="1:5" ht="12.75">
      <c r="A8" s="23" t="s">
        <v>1</v>
      </c>
      <c r="B8" s="24" t="s">
        <v>43</v>
      </c>
      <c r="C8" s="24" t="s">
        <v>2</v>
      </c>
      <c r="D8" s="24" t="s">
        <v>44</v>
      </c>
      <c r="E8" s="24" t="s">
        <v>45</v>
      </c>
    </row>
    <row r="9" spans="1:5" ht="43.5" customHeight="1">
      <c r="A9" s="28">
        <v>1</v>
      </c>
      <c r="B9" s="26" t="s">
        <v>67</v>
      </c>
      <c r="C9" s="32" t="s">
        <v>47</v>
      </c>
      <c r="D9" s="32" t="s">
        <v>68</v>
      </c>
      <c r="E9" s="32">
        <v>3275.12</v>
      </c>
    </row>
    <row r="10" spans="1:5" ht="12.75">
      <c r="A10" s="28"/>
      <c r="B10" s="28"/>
      <c r="C10" s="28"/>
      <c r="D10" s="28"/>
      <c r="E10" s="28"/>
    </row>
    <row r="11" spans="1:5" ht="12.75">
      <c r="A11" s="27"/>
      <c r="B11" s="27" t="s">
        <v>49</v>
      </c>
      <c r="C11" s="27"/>
      <c r="D11" s="27"/>
      <c r="E11" s="27">
        <f>E9</f>
        <v>3275.12</v>
      </c>
    </row>
    <row r="12" spans="1:5" ht="12.75">
      <c r="A12" s="15"/>
      <c r="B12" s="15"/>
      <c r="C12" s="15"/>
      <c r="D12" s="15"/>
      <c r="E12" s="15"/>
    </row>
    <row r="13" spans="1:5" ht="12.75">
      <c r="A13" s="22" t="s">
        <v>69</v>
      </c>
      <c r="B13" s="22"/>
      <c r="C13" s="22"/>
      <c r="D13" s="22"/>
      <c r="E13" s="22"/>
    </row>
    <row r="14" spans="1:5" ht="12.75">
      <c r="A14" s="23" t="s">
        <v>1</v>
      </c>
      <c r="B14" s="24" t="s">
        <v>43</v>
      </c>
      <c r="C14" s="24" t="s">
        <v>2</v>
      </c>
      <c r="D14" s="24" t="s">
        <v>44</v>
      </c>
      <c r="E14" s="24" t="s">
        <v>45</v>
      </c>
    </row>
    <row r="15" spans="1:5" ht="12.75">
      <c r="A15" s="28">
        <v>1</v>
      </c>
      <c r="B15" s="26" t="s">
        <v>70</v>
      </c>
      <c r="C15" s="32" t="s">
        <v>47</v>
      </c>
      <c r="D15" s="32"/>
      <c r="E15" s="32">
        <v>1382</v>
      </c>
    </row>
    <row r="16" spans="1:5" ht="12.75">
      <c r="A16" s="27"/>
      <c r="B16" s="27" t="s">
        <v>49</v>
      </c>
      <c r="C16" s="27"/>
      <c r="D16" s="27"/>
      <c r="E16" s="27">
        <f>E15</f>
        <v>1382</v>
      </c>
    </row>
    <row r="17" spans="1:5" ht="12.75">
      <c r="A17" s="15"/>
      <c r="B17" s="15"/>
      <c r="C17" s="15"/>
      <c r="D17" s="15"/>
      <c r="E17" s="15"/>
    </row>
    <row r="18" spans="1:5" ht="12.75">
      <c r="A18" s="22" t="s">
        <v>42</v>
      </c>
      <c r="B18" s="22"/>
      <c r="C18" s="22"/>
      <c r="D18" s="22"/>
      <c r="E18" s="22"/>
    </row>
    <row r="19" spans="1:5" ht="12.75">
      <c r="A19" s="23" t="s">
        <v>1</v>
      </c>
      <c r="B19" s="24" t="s">
        <v>43</v>
      </c>
      <c r="C19" s="24" t="s">
        <v>2</v>
      </c>
      <c r="D19" s="24" t="s">
        <v>44</v>
      </c>
      <c r="E19" s="24" t="s">
        <v>45</v>
      </c>
    </row>
    <row r="20" spans="1:5" ht="12.75">
      <c r="A20" s="25">
        <v>1</v>
      </c>
      <c r="B20" s="26" t="s">
        <v>71</v>
      </c>
      <c r="C20" s="32" t="s">
        <v>47</v>
      </c>
      <c r="D20" s="32"/>
      <c r="E20" s="32">
        <v>2443.5</v>
      </c>
    </row>
    <row r="21" spans="1:5" ht="12.75">
      <c r="A21" s="25">
        <v>2</v>
      </c>
      <c r="B21" s="26" t="s">
        <v>72</v>
      </c>
      <c r="C21" s="32" t="s">
        <v>47</v>
      </c>
      <c r="D21" s="32"/>
      <c r="E21" s="32">
        <v>6232.13</v>
      </c>
    </row>
    <row r="22" spans="1:5" ht="12.75">
      <c r="A22" s="27"/>
      <c r="B22" s="27" t="s">
        <v>49</v>
      </c>
      <c r="C22" s="27"/>
      <c r="D22" s="27"/>
      <c r="E22" s="27">
        <f>E20+E21</f>
        <v>8675.630000000001</v>
      </c>
    </row>
    <row r="23" spans="1:5" ht="12.75">
      <c r="A23" s="15"/>
      <c r="B23" s="15"/>
      <c r="C23" s="15"/>
      <c r="D23" s="15"/>
      <c r="E23" s="15"/>
    </row>
    <row r="24" spans="1:5" ht="12.75">
      <c r="A24" s="22" t="s">
        <v>73</v>
      </c>
      <c r="B24" s="22"/>
      <c r="C24" s="22"/>
      <c r="D24" s="22"/>
      <c r="E24" s="22"/>
    </row>
    <row r="25" spans="1:5" ht="12.75">
      <c r="A25" s="23" t="s">
        <v>1</v>
      </c>
      <c r="B25" s="24" t="s">
        <v>43</v>
      </c>
      <c r="C25" s="24" t="s">
        <v>2</v>
      </c>
      <c r="D25" s="24" t="s">
        <v>44</v>
      </c>
      <c r="E25" s="24" t="s">
        <v>45</v>
      </c>
    </row>
    <row r="26" spans="1:5" ht="12.75">
      <c r="A26" s="28">
        <v>1</v>
      </c>
      <c r="B26" s="26" t="s">
        <v>74</v>
      </c>
      <c r="C26" s="32" t="s">
        <v>47</v>
      </c>
      <c r="D26" s="32" t="s">
        <v>75</v>
      </c>
      <c r="E26" s="32">
        <v>930</v>
      </c>
    </row>
    <row r="27" spans="1:5" ht="12.75">
      <c r="A27" s="28">
        <v>2</v>
      </c>
      <c r="B27" s="26"/>
      <c r="C27" s="32"/>
      <c r="D27" s="32"/>
      <c r="E27" s="32"/>
    </row>
    <row r="28" spans="1:5" ht="12.75">
      <c r="A28" s="27"/>
      <c r="B28" s="27" t="s">
        <v>49</v>
      </c>
      <c r="C28" s="27"/>
      <c r="D28" s="27"/>
      <c r="E28" s="27">
        <f>E26+E27</f>
        <v>930</v>
      </c>
    </row>
    <row r="29" spans="1:5" ht="12.75">
      <c r="A29" s="15"/>
      <c r="B29" s="15"/>
      <c r="C29" s="15"/>
      <c r="D29" s="15"/>
      <c r="E29" s="15"/>
    </row>
    <row r="30" spans="1:5" ht="12.75">
      <c r="A30" s="22" t="s">
        <v>76</v>
      </c>
      <c r="B30" s="22"/>
      <c r="C30" s="22"/>
      <c r="D30" s="22"/>
      <c r="E30" s="22"/>
    </row>
    <row r="31" spans="1:5" ht="12.75">
      <c r="A31" s="23" t="s">
        <v>1</v>
      </c>
      <c r="B31" s="24" t="s">
        <v>43</v>
      </c>
      <c r="C31" s="24" t="s">
        <v>2</v>
      </c>
      <c r="D31" s="24" t="s">
        <v>44</v>
      </c>
      <c r="E31" s="24" t="s">
        <v>45</v>
      </c>
    </row>
    <row r="32" spans="1:5" ht="32.25" customHeight="1">
      <c r="A32" s="25">
        <v>1</v>
      </c>
      <c r="B32" s="26" t="s">
        <v>77</v>
      </c>
      <c r="C32" s="32" t="s">
        <v>47</v>
      </c>
      <c r="D32" s="32"/>
      <c r="E32" s="32">
        <v>4058.4</v>
      </c>
    </row>
    <row r="33" spans="1:5" ht="12.75">
      <c r="A33" s="25">
        <v>2</v>
      </c>
      <c r="B33" s="26" t="s">
        <v>78</v>
      </c>
      <c r="C33" s="32" t="s">
        <v>47</v>
      </c>
      <c r="D33" s="32"/>
      <c r="E33" s="32">
        <v>2449.59</v>
      </c>
    </row>
    <row r="34" spans="1:5" ht="12.75">
      <c r="A34" s="27"/>
      <c r="B34" s="27" t="s">
        <v>49</v>
      </c>
      <c r="C34" s="27"/>
      <c r="D34" s="27"/>
      <c r="E34" s="27">
        <f>E32+E33</f>
        <v>6507.99</v>
      </c>
    </row>
    <row r="35" spans="1:5" ht="12.75">
      <c r="A35" s="15"/>
      <c r="B35" s="15"/>
      <c r="C35" s="15"/>
      <c r="D35" s="15"/>
      <c r="E35" s="15"/>
    </row>
    <row r="36" spans="1:5" ht="12.75">
      <c r="A36" s="22" t="s">
        <v>50</v>
      </c>
      <c r="B36" s="22"/>
      <c r="C36" s="22"/>
      <c r="D36" s="22"/>
      <c r="E36" s="22"/>
    </row>
    <row r="37" spans="1:5" ht="12.75">
      <c r="A37" s="23" t="s">
        <v>1</v>
      </c>
      <c r="B37" s="24" t="s">
        <v>43</v>
      </c>
      <c r="C37" s="24" t="s">
        <v>2</v>
      </c>
      <c r="D37" s="24" t="s">
        <v>44</v>
      </c>
      <c r="E37" s="24" t="s">
        <v>45</v>
      </c>
    </row>
    <row r="38" spans="1:5" ht="15.75" customHeight="1">
      <c r="A38" s="25">
        <v>1</v>
      </c>
      <c r="B38" s="26" t="s">
        <v>79</v>
      </c>
      <c r="C38" s="32" t="s">
        <v>47</v>
      </c>
      <c r="D38" s="32"/>
      <c r="E38" s="32">
        <v>2169.92</v>
      </c>
    </row>
    <row r="39" spans="1:5" ht="12.75">
      <c r="A39" s="25">
        <v>2</v>
      </c>
      <c r="B39" s="26" t="s">
        <v>80</v>
      </c>
      <c r="C39" s="32" t="s">
        <v>47</v>
      </c>
      <c r="D39" s="33" t="s">
        <v>81</v>
      </c>
      <c r="E39" s="32">
        <v>654.42</v>
      </c>
    </row>
    <row r="40" spans="1:5" ht="12.75">
      <c r="A40" s="27"/>
      <c r="B40" s="27" t="s">
        <v>49</v>
      </c>
      <c r="C40" s="27"/>
      <c r="D40" s="27"/>
      <c r="E40" s="27">
        <f>E38+E39</f>
        <v>2824.34</v>
      </c>
    </row>
    <row r="41" spans="1:5" ht="12.75">
      <c r="A41" s="22" t="s">
        <v>82</v>
      </c>
      <c r="B41" s="22"/>
      <c r="C41" s="22"/>
      <c r="D41" s="22"/>
      <c r="E41" s="22"/>
    </row>
    <row r="42" spans="1:5" ht="12.75">
      <c r="A42" s="23" t="s">
        <v>1</v>
      </c>
      <c r="B42" s="24" t="s">
        <v>43</v>
      </c>
      <c r="C42" s="24" t="s">
        <v>2</v>
      </c>
      <c r="D42" s="24" t="s">
        <v>44</v>
      </c>
      <c r="E42" s="24" t="s">
        <v>45</v>
      </c>
    </row>
    <row r="43" spans="1:5" ht="48.75" customHeight="1">
      <c r="A43" s="28">
        <v>1</v>
      </c>
      <c r="B43" s="26" t="s">
        <v>83</v>
      </c>
      <c r="C43" s="32" t="s">
        <v>47</v>
      </c>
      <c r="D43" s="32"/>
      <c r="E43" s="32">
        <v>9897.83</v>
      </c>
    </row>
    <row r="44" spans="1:5" ht="12.75">
      <c r="A44" s="28">
        <v>2</v>
      </c>
      <c r="B44" s="26"/>
      <c r="C44" s="32"/>
      <c r="D44" s="32"/>
      <c r="E44" s="32"/>
    </row>
    <row r="45" spans="1:5" ht="12.75">
      <c r="A45" s="27"/>
      <c r="B45" s="27" t="s">
        <v>49</v>
      </c>
      <c r="C45" s="27"/>
      <c r="D45" s="27"/>
      <c r="E45" s="27">
        <f>E43+E44</f>
        <v>9897.83</v>
      </c>
    </row>
    <row r="46" spans="1:5" ht="12.75">
      <c r="A46" s="22" t="s">
        <v>84</v>
      </c>
      <c r="B46" s="22"/>
      <c r="C46" s="22"/>
      <c r="D46" s="22"/>
      <c r="E46" s="22"/>
    </row>
    <row r="47" spans="1:5" ht="12.75">
      <c r="A47" s="23" t="s">
        <v>1</v>
      </c>
      <c r="B47" s="24" t="s">
        <v>43</v>
      </c>
      <c r="C47" s="24" t="s">
        <v>2</v>
      </c>
      <c r="D47" s="24" t="s">
        <v>44</v>
      </c>
      <c r="E47" s="24" t="s">
        <v>45</v>
      </c>
    </row>
    <row r="48" spans="1:5" ht="12.75">
      <c r="A48" s="28">
        <v>1</v>
      </c>
      <c r="B48" s="26" t="s">
        <v>85</v>
      </c>
      <c r="C48" s="32" t="s">
        <v>47</v>
      </c>
      <c r="D48" s="32"/>
      <c r="E48" s="32">
        <v>1457.84</v>
      </c>
    </row>
    <row r="49" spans="1:5" ht="12.75">
      <c r="A49" s="28">
        <v>2</v>
      </c>
      <c r="B49" s="26" t="s">
        <v>86</v>
      </c>
      <c r="C49" s="32" t="s">
        <v>47</v>
      </c>
      <c r="D49" s="32"/>
      <c r="E49" s="32">
        <v>826.42</v>
      </c>
    </row>
    <row r="50" spans="1:5" ht="12.75">
      <c r="A50" s="28">
        <v>3</v>
      </c>
      <c r="B50" s="26" t="s">
        <v>87</v>
      </c>
      <c r="C50" s="32" t="s">
        <v>47</v>
      </c>
      <c r="D50" s="33" t="s">
        <v>88</v>
      </c>
      <c r="E50" s="32">
        <v>3385.1</v>
      </c>
    </row>
    <row r="51" spans="1:5" ht="12.75">
      <c r="A51" s="27"/>
      <c r="B51" s="27" t="s">
        <v>49</v>
      </c>
      <c r="C51" s="27"/>
      <c r="D51" s="27"/>
      <c r="E51" s="27">
        <f>E48+E49+E50</f>
        <v>5669.36</v>
      </c>
    </row>
    <row r="52" spans="1:5" ht="12.75">
      <c r="A52" s="22" t="s">
        <v>55</v>
      </c>
      <c r="B52" s="22"/>
      <c r="C52" s="22"/>
      <c r="D52" s="22"/>
      <c r="E52" s="22"/>
    </row>
    <row r="53" spans="1:5" ht="12.75">
      <c r="A53" s="28">
        <v>1</v>
      </c>
      <c r="B53" s="26" t="s">
        <v>85</v>
      </c>
      <c r="C53" s="32" t="s">
        <v>47</v>
      </c>
      <c r="D53" s="32"/>
      <c r="E53" s="32">
        <v>1457.84</v>
      </c>
    </row>
    <row r="54" spans="1:5" ht="12.75">
      <c r="A54" s="28">
        <v>2</v>
      </c>
      <c r="B54" s="34" t="s">
        <v>89</v>
      </c>
      <c r="C54" s="32" t="s">
        <v>47</v>
      </c>
      <c r="D54" s="28"/>
      <c r="E54" s="28">
        <v>182.23</v>
      </c>
    </row>
    <row r="55" spans="1:5" ht="12.75">
      <c r="A55" s="28">
        <v>3</v>
      </c>
      <c r="B55" s="34"/>
      <c r="C55" s="32"/>
      <c r="D55" s="28"/>
      <c r="E55" s="28"/>
    </row>
    <row r="56" spans="1:5" ht="12.75">
      <c r="A56" s="28">
        <v>4</v>
      </c>
      <c r="B56" s="28"/>
      <c r="C56" s="28"/>
      <c r="D56" s="28"/>
      <c r="E56" s="28"/>
    </row>
    <row r="57" spans="1:5" ht="12.75">
      <c r="A57" s="27"/>
      <c r="B57" s="27" t="s">
        <v>49</v>
      </c>
      <c r="C57" s="27"/>
      <c r="D57" s="27"/>
      <c r="E57" s="27">
        <f>E53+E54+E55+E56</f>
        <v>1640.07</v>
      </c>
    </row>
    <row r="58" spans="1:5" ht="12.75">
      <c r="A58" s="31"/>
      <c r="B58" s="31"/>
      <c r="C58" s="31"/>
      <c r="D58" s="31"/>
      <c r="E58" s="31"/>
    </row>
    <row r="59" spans="1:5" ht="12.75">
      <c r="A59" s="29"/>
      <c r="B59" s="29" t="s">
        <v>62</v>
      </c>
      <c r="C59" s="29"/>
      <c r="D59" s="29"/>
      <c r="E59" s="29">
        <f>E5+E11+E16+E22+E28+E34+E40+E45+E51+E57</f>
        <v>43601.28</v>
      </c>
    </row>
  </sheetData>
  <sheetProtection selectLockedCells="1" selectUnlockedCells="1"/>
  <mergeCells count="10">
    <mergeCell ref="A1:E1"/>
    <mergeCell ref="A7:E7"/>
    <mergeCell ref="A13:E13"/>
    <mergeCell ref="A18:E18"/>
    <mergeCell ref="A24:E24"/>
    <mergeCell ref="A30:E30"/>
    <mergeCell ref="A36:E36"/>
    <mergeCell ref="A41:E41"/>
    <mergeCell ref="A46:E46"/>
    <mergeCell ref="A52:E52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C20"/>
  <sheetViews>
    <sheetView zoomScale="80" zoomScaleNormal="80" workbookViewId="0" topLeftCell="A1">
      <selection activeCell="C23" sqref="C23"/>
    </sheetView>
  </sheetViews>
  <sheetFormatPr defaultColWidth="12.57421875" defaultRowHeight="12.75"/>
  <cols>
    <col min="1" max="1" width="11.57421875" style="0" customWidth="1"/>
    <col min="2" max="2" width="34.8515625" style="0" customWidth="1"/>
    <col min="3" max="3" width="24.7109375" style="0" customWidth="1"/>
    <col min="4" max="16384" width="11.57421875" style="0" customWidth="1"/>
  </cols>
  <sheetData>
    <row r="4" spans="1:3" ht="12.75">
      <c r="A4" s="35" t="s">
        <v>1</v>
      </c>
      <c r="B4" s="35" t="s">
        <v>90</v>
      </c>
      <c r="C4" s="35" t="s">
        <v>91</v>
      </c>
    </row>
    <row r="5" spans="1:3" ht="12.75">
      <c r="A5" s="28"/>
      <c r="B5" s="28"/>
      <c r="C5" s="28"/>
    </row>
    <row r="6" spans="1:3" ht="12.75">
      <c r="A6" s="28">
        <v>1</v>
      </c>
      <c r="B6" s="28"/>
      <c r="C6" s="28"/>
    </row>
    <row r="7" spans="1:3" ht="12.75">
      <c r="A7" s="28">
        <v>2</v>
      </c>
      <c r="B7" s="34"/>
      <c r="C7" s="28"/>
    </row>
    <row r="8" spans="1:3" ht="12.75">
      <c r="A8" s="28">
        <v>3</v>
      </c>
      <c r="B8" s="34"/>
      <c r="C8" s="28"/>
    </row>
    <row r="9" spans="1:3" ht="12.75">
      <c r="A9" s="28">
        <v>4</v>
      </c>
      <c r="B9" s="34"/>
      <c r="C9" s="28"/>
    </row>
    <row r="10" spans="1:3" ht="12.75">
      <c r="A10" s="28">
        <v>5</v>
      </c>
      <c r="B10" s="34"/>
      <c r="C10" s="28"/>
    </row>
    <row r="11" spans="1:3" ht="12.75">
      <c r="A11" s="28"/>
      <c r="B11" s="34"/>
      <c r="C11" s="28"/>
    </row>
    <row r="12" spans="1:3" ht="12.75">
      <c r="A12" s="28"/>
      <c r="B12" s="34"/>
      <c r="C12" s="28"/>
    </row>
    <row r="13" spans="1:3" ht="12.75">
      <c r="A13" s="36"/>
      <c r="B13" s="37" t="s">
        <v>62</v>
      </c>
      <c r="C13" s="36">
        <f>C6+C7+C8+C9+C10</f>
        <v>0</v>
      </c>
    </row>
    <row r="14" spans="1:3" ht="12.75">
      <c r="A14" s="38"/>
      <c r="B14" s="39"/>
      <c r="C14" s="38"/>
    </row>
    <row r="15" spans="1:3" ht="12.75">
      <c r="A15" s="38"/>
      <c r="B15" s="39"/>
      <c r="C15" s="38"/>
    </row>
    <row r="16" spans="1:3" ht="12.75">
      <c r="A16" s="38"/>
      <c r="B16" s="39"/>
      <c r="C16" s="38"/>
    </row>
    <row r="17" spans="1:3" ht="12.75">
      <c r="A17" s="38"/>
      <c r="B17" s="39"/>
      <c r="C17" s="38"/>
    </row>
    <row r="18" spans="1:3" ht="12.75">
      <c r="A18" s="38"/>
      <c r="B18" s="39"/>
      <c r="C18" s="38"/>
    </row>
    <row r="19" spans="1:3" ht="12.75">
      <c r="A19" s="38"/>
      <c r="B19" s="39"/>
      <c r="C19" s="38"/>
    </row>
    <row r="20" spans="1:3" ht="12.75">
      <c r="A20" s="38"/>
      <c r="B20" s="38"/>
      <c r="C20" s="3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2015-12-10T07:05:12Z</cp:lastPrinted>
  <dcterms:modified xsi:type="dcterms:W3CDTF">2016-03-09T10:56:39Z</dcterms:modified>
  <cp:category/>
  <cp:version/>
  <cp:contentType/>
  <cp:contentStatus/>
  <cp:revision>123</cp:revision>
</cp:coreProperties>
</file>